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th\Work\Brightlingsea Town Council\Our Brightlingsea\Sunshine Coast Greenway\"/>
    </mc:Choice>
  </mc:AlternateContent>
  <xr:revisionPtr revIDLastSave="0" documentId="13_ncr:1_{B07B1BF7-42FD-442C-A1DB-0832D1D744E3}" xr6:coauthVersionLast="47" xr6:coauthVersionMax="47" xr10:uidLastSave="{00000000-0000-0000-0000-000000000000}"/>
  <bookViews>
    <workbookView xWindow="-96" yWindow="-96" windowWidth="16608" windowHeight="10416" xr2:uid="{BF086705-A425-4EE8-B926-880C53B57BE2}"/>
  </bookViews>
  <sheets>
    <sheet name="Analysis" sheetId="1" r:id="rId1"/>
    <sheet name="Criteri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8" i="1" l="1"/>
  <c r="D47" i="1"/>
  <c r="D46" i="1"/>
  <c r="C12" i="1" l="1"/>
  <c r="C11" i="1"/>
  <c r="C10" i="1"/>
  <c r="C7" i="1"/>
  <c r="C6" i="1"/>
  <c r="C5" i="1"/>
  <c r="G3" i="1"/>
  <c r="F83" i="1"/>
  <c r="F79" i="1"/>
  <c r="F80" i="1"/>
  <c r="F78" i="1"/>
  <c r="F77" i="1"/>
  <c r="D84" i="1"/>
  <c r="D83" i="1"/>
  <c r="D82" i="1"/>
  <c r="D79" i="1"/>
  <c r="D78" i="1"/>
  <c r="D77" i="1"/>
  <c r="E83" i="1"/>
  <c r="E82" i="1"/>
  <c r="F82" i="1" s="1"/>
  <c r="J80" i="1"/>
  <c r="C80" i="1"/>
  <c r="D80" i="1" s="1"/>
  <c r="H72" i="1"/>
  <c r="J68" i="1"/>
  <c r="H68" i="1"/>
  <c r="F67" i="1"/>
  <c r="F66" i="1"/>
  <c r="F65" i="1"/>
  <c r="D72" i="1"/>
  <c r="D71" i="1"/>
  <c r="D70" i="1"/>
  <c r="D68" i="1"/>
  <c r="D67" i="1"/>
  <c r="D66" i="1"/>
  <c r="D65" i="1"/>
  <c r="E72" i="1"/>
  <c r="F72" i="1" s="1"/>
  <c r="E70" i="1"/>
  <c r="F56" i="1"/>
  <c r="F55" i="1"/>
  <c r="F54" i="1"/>
  <c r="D60" i="1"/>
  <c r="D59" i="1"/>
  <c r="D58" i="1"/>
  <c r="D56" i="1"/>
  <c r="D55" i="1"/>
  <c r="D54" i="1"/>
  <c r="D53" i="1"/>
  <c r="E60" i="1"/>
  <c r="F60" i="1" s="1"/>
  <c r="F68" i="1" s="1"/>
  <c r="E58" i="1"/>
  <c r="F58" i="1" s="1"/>
  <c r="E53" i="1"/>
  <c r="F53" i="1" s="1"/>
  <c r="H48" i="1"/>
  <c r="H44" i="1"/>
  <c r="F44" i="1"/>
  <c r="D44" i="1"/>
  <c r="D43" i="1"/>
  <c r="D42" i="1"/>
  <c r="D41" i="1"/>
  <c r="E47" i="1"/>
  <c r="F47" i="1" s="1"/>
  <c r="E46" i="1"/>
  <c r="E44" i="1"/>
  <c r="E43" i="1"/>
  <c r="F43" i="1" s="1"/>
  <c r="E41" i="1"/>
  <c r="E5" i="1" s="1"/>
  <c r="F32" i="1"/>
  <c r="F31" i="1"/>
  <c r="F30" i="1"/>
  <c r="F29" i="1"/>
  <c r="D36" i="1"/>
  <c r="D35" i="1"/>
  <c r="D34" i="1"/>
  <c r="D32" i="1"/>
  <c r="D31" i="1"/>
  <c r="D30" i="1"/>
  <c r="D29" i="1"/>
  <c r="E36" i="1"/>
  <c r="F36" i="1" s="1"/>
  <c r="E35" i="1"/>
  <c r="F35" i="1" s="1"/>
  <c r="D24" i="1"/>
  <c r="D23" i="1"/>
  <c r="D22" i="1"/>
  <c r="F19" i="1"/>
  <c r="F18" i="1"/>
  <c r="D20" i="1"/>
  <c r="D19" i="1"/>
  <c r="D18" i="1"/>
  <c r="F17" i="1"/>
  <c r="D17" i="1"/>
  <c r="E20" i="1"/>
  <c r="E8" i="1" s="1"/>
  <c r="E7" i="1" l="1"/>
  <c r="F7" i="1" s="1"/>
  <c r="C8" i="1"/>
  <c r="D8" i="1" s="1"/>
  <c r="F5" i="1"/>
  <c r="H80" i="1"/>
  <c r="H84" i="1"/>
  <c r="F8" i="1"/>
  <c r="D6" i="1"/>
  <c r="D7" i="1"/>
  <c r="D12" i="1"/>
  <c r="F20" i="1"/>
  <c r="F41" i="1"/>
  <c r="F46" i="1"/>
  <c r="D5" i="1"/>
  <c r="D10" i="1"/>
  <c r="D11" i="1"/>
  <c r="F70" i="1"/>
  <c r="H60" i="1"/>
  <c r="H24" i="1"/>
  <c r="E84" i="1" l="1"/>
  <c r="F84" i="1" s="1"/>
  <c r="F23" i="1"/>
  <c r="F22" i="1"/>
  <c r="E71" i="1"/>
  <c r="H56" i="1"/>
  <c r="J56" i="1"/>
  <c r="E59" i="1"/>
  <c r="E42" i="1"/>
  <c r="E6" i="1" s="1"/>
  <c r="E48" i="1"/>
  <c r="E12" i="1" s="1"/>
  <c r="J32" i="1"/>
  <c r="H32" i="1"/>
  <c r="H36" i="1"/>
  <c r="E34" i="1"/>
  <c r="H20" i="1"/>
  <c r="J20" i="1"/>
  <c r="F59" i="1" l="1"/>
  <c r="E11" i="1"/>
  <c r="F11" i="1" s="1"/>
  <c r="F34" i="1"/>
  <c r="E10" i="1"/>
  <c r="J84" i="1"/>
  <c r="F10" i="1"/>
  <c r="F24" i="1"/>
  <c r="F12" i="1"/>
  <c r="F48" i="1"/>
  <c r="J48" i="1"/>
  <c r="F6" i="1"/>
  <c r="F42" i="1"/>
  <c r="J44" i="1"/>
  <c r="F71" i="1"/>
  <c r="J72" i="1"/>
  <c r="J60" i="1"/>
  <c r="J36" i="1"/>
  <c r="J24" i="1"/>
  <c r="H12" i="1" l="1"/>
  <c r="H8" i="1"/>
  <c r="J12" i="1" l="1"/>
  <c r="J8" i="1"/>
</calcChain>
</file>

<file path=xl/sharedStrings.xml><?xml version="1.0" encoding="utf-8"?>
<sst xmlns="http://schemas.openxmlformats.org/spreadsheetml/2006/main" count="179" uniqueCount="84">
  <si>
    <t xml:space="preserve">                          Very Good</t>
  </si>
  <si>
    <t xml:space="preserve">                          Good</t>
  </si>
  <si>
    <t xml:space="preserve">                          Poor</t>
  </si>
  <si>
    <t xml:space="preserve">                          Very Poor</t>
  </si>
  <si>
    <t xml:space="preserve">Type                                                 </t>
  </si>
  <si>
    <t>A</t>
  </si>
  <si>
    <t xml:space="preserve">                  Minor Road </t>
  </si>
  <si>
    <t>B</t>
  </si>
  <si>
    <t>C</t>
  </si>
  <si>
    <t>kms</t>
  </si>
  <si>
    <t>Quality</t>
  </si>
  <si>
    <t>Current</t>
  </si>
  <si>
    <t>checksum</t>
  </si>
  <si>
    <t xml:space="preserve">                  Greenway </t>
  </si>
  <si>
    <t>Mar'24</t>
  </si>
  <si>
    <r>
      <t xml:space="preserve">Type                                                </t>
    </r>
    <r>
      <rPr>
        <sz val="11"/>
        <color indexed="10"/>
        <rFont val="Calibri"/>
        <family val="2"/>
      </rPr>
      <t xml:space="preserve"> </t>
    </r>
  </si>
  <si>
    <t>BRIGHTLINGSEA to WALTON</t>
  </si>
  <si>
    <t>WALTON to HARWICH</t>
  </si>
  <si>
    <t xml:space="preserve">HARWICH to MANNINGTREE </t>
  </si>
  <si>
    <t>MANNINGTREE to COLCHESTER</t>
  </si>
  <si>
    <r>
      <rPr>
        <b/>
        <sz val="11"/>
        <color theme="1"/>
        <rFont val="Calibri"/>
        <family val="2"/>
        <scheme val="minor"/>
      </rPr>
      <t>Total</t>
    </r>
    <r>
      <rPr>
        <sz val="11"/>
        <color theme="1"/>
        <rFont val="Calibri"/>
        <family val="2"/>
        <scheme val="minor"/>
      </rPr>
      <t xml:space="preserve"> length of all CYCLE route sections:</t>
    </r>
  </si>
  <si>
    <t xml:space="preserve">                Potential</t>
  </si>
  <si>
    <t xml:space="preserve">              Traffic Distributor</t>
  </si>
  <si>
    <t>COLCHESTER N.Station Spur</t>
  </si>
  <si>
    <r>
      <t xml:space="preserve">SUNSHINE COAST GREENWAY             </t>
    </r>
    <r>
      <rPr>
        <b/>
        <sz val="11"/>
        <color theme="1"/>
        <rFont val="Calibri"/>
        <family val="2"/>
        <scheme val="minor"/>
      </rPr>
      <t>Overall Route Quality Analysis</t>
    </r>
  </si>
  <si>
    <t>COLCHESTER to BRIGHTLINGSEA</t>
  </si>
  <si>
    <t>A1.</t>
  </si>
  <si>
    <t>A2.</t>
  </si>
  <si>
    <t>Good attractive path, but poor access to it / daylight only</t>
  </si>
  <si>
    <t>A3.</t>
  </si>
  <si>
    <t>Width adequate &amp; surface ok, but blind corners / poor access / not designated</t>
  </si>
  <si>
    <t>A4.</t>
  </si>
  <si>
    <t>Narrow / overgrown / poor surface / poor ambience</t>
  </si>
  <si>
    <t>B1.</t>
  </si>
  <si>
    <t>Through traffic excluded; safe junctions &amp; main road crossings; well-signed ; well lit</t>
  </si>
  <si>
    <t>B2.</t>
  </si>
  <si>
    <t>B3.</t>
  </si>
  <si>
    <t>Indirect / narrow / over-parked / poor ambience / unsafe junctions / no main road crossings</t>
  </si>
  <si>
    <t>B4.</t>
  </si>
  <si>
    <t>1-way street / used as rat-run / signed only (untreated)</t>
  </si>
  <si>
    <t>C1.</t>
  </si>
  <si>
    <t>C2.</t>
  </si>
  <si>
    <t>C3.</t>
  </si>
  <si>
    <t>Bus / advisory lane / fragmented / obstructed / narrow / part-time / no junction treatments</t>
  </si>
  <si>
    <t>C4.</t>
  </si>
  <si>
    <t xml:space="preserve">CYCLE ROUTE QUALITY CRITERIA </t>
  </si>
  <si>
    <t xml:space="preserve">There are 3 types of cycle route - all equally valid -  but the criteria for each type of route are different. </t>
  </si>
  <si>
    <t xml:space="preserve">More new users will be attracted if they are upgraded to a good / very good standard throughout </t>
  </si>
  <si>
    <t>It is not necessary for every section to be very good, but very poor sections will be deterrents.</t>
  </si>
  <si>
    <t>No facilities – signed only (untreated) / high speeds / serious hazards</t>
  </si>
  <si>
    <t>WALKING ROUTE QUALITY CRITERIA</t>
  </si>
  <si>
    <t xml:space="preserve"> Very Good: step free; barrier free; firm going; level; 2m+ (wide enough for passing) ; no camber; not overgrown; safe crossings; well signed</t>
  </si>
  <si>
    <t xml:space="preserve">Good: attractive; firm going ; gentle gradients; mostly wide enough; easier access ; formal road / rail / river crossings </t>
  </si>
  <si>
    <t xml:space="preserve">Poor: soft going ; mostly not wide enough ; adverse camber ; steep hills ; awkward access ; no footways; informal crossings </t>
  </si>
  <si>
    <t>Very Poor: difficult steps or inaccessible barriers ; muddy; narrow; overgrown; no footways; lacks road / rail / river crossings</t>
  </si>
  <si>
    <t>a) Level of user independence (e.g. accompanied/assisted or independent chair user)</t>
  </si>
  <si>
    <t>c) Desire/capacity for off-road experience</t>
  </si>
  <si>
    <t>Good: step and barrier free; unsurfaced or mixed but generally firm going; gentle or short medium gradients; may include some narrower but still navigable sections.</t>
  </si>
  <si>
    <r>
      <t>A.</t>
    </r>
    <r>
      <rPr>
        <b/>
        <sz val="12"/>
        <color theme="1"/>
        <rFont val="Times New Roman"/>
        <family val="1"/>
      </rPr>
      <t>  </t>
    </r>
    <r>
      <rPr>
        <b/>
        <sz val="12"/>
        <color theme="1"/>
        <rFont val="Calibri"/>
        <family val="2"/>
        <scheme val="minor"/>
      </rPr>
      <t xml:space="preserve"> Greenways: along Rivers </t>
    </r>
    <r>
      <rPr>
        <b/>
        <sz val="12"/>
        <color theme="1"/>
        <rFont val="Times New Roman"/>
        <family val="1"/>
      </rPr>
      <t xml:space="preserve">/ </t>
    </r>
    <r>
      <rPr>
        <b/>
        <sz val="12"/>
        <color theme="1"/>
        <rFont val="Calibri"/>
        <family val="2"/>
        <scheme val="minor"/>
      </rPr>
      <t>through Parks / Vehicle Restricted Areas</t>
    </r>
  </si>
  <si>
    <r>
      <t>Wide</t>
    </r>
    <r>
      <rPr>
        <sz val="12"/>
        <color theme="1"/>
        <rFont val="Calibri"/>
        <family val="2"/>
        <scheme val="minor"/>
      </rPr>
      <t xml:space="preserve"> path; good sight lines; good surface; good access, including evenings; well signed</t>
    </r>
  </si>
  <si>
    <r>
      <t xml:space="preserve">Traffic calmed, but not excluded, </t>
    </r>
    <r>
      <rPr>
        <u/>
        <sz val="12"/>
        <color theme="1"/>
        <rFont val="Calibri"/>
        <family val="2"/>
        <scheme val="minor"/>
      </rPr>
      <t xml:space="preserve">or </t>
    </r>
    <r>
      <rPr>
        <sz val="12"/>
        <color theme="1"/>
        <rFont val="Calibri"/>
        <family val="2"/>
        <scheme val="minor"/>
      </rPr>
      <t>lightly used; 20mph; safe junctions &amp; crossings; well-lit</t>
    </r>
  </si>
  <si>
    <r>
      <t>C.</t>
    </r>
    <r>
      <rPr>
        <b/>
        <sz val="12"/>
        <color theme="1"/>
        <rFont val="Times New Roman"/>
        <family val="1"/>
      </rPr>
      <t xml:space="preserve">   </t>
    </r>
    <r>
      <rPr>
        <b/>
        <sz val="12"/>
        <color theme="1"/>
        <rFont val="Calibri"/>
        <family val="2"/>
        <scheme val="minor"/>
      </rPr>
      <t>Traffic Distributors</t>
    </r>
  </si>
  <si>
    <r>
      <t xml:space="preserve">Physically segregated track / protected lane ; few breaks in continuity </t>
    </r>
    <r>
      <rPr>
        <u/>
        <sz val="12"/>
        <color theme="1"/>
        <rFont val="Calibri"/>
        <family val="2"/>
        <scheme val="minor"/>
      </rPr>
      <t>and</t>
    </r>
    <r>
      <rPr>
        <sz val="12"/>
        <color theme="1"/>
        <rFont val="Calibri"/>
        <family val="2"/>
        <scheme val="minor"/>
      </rPr>
      <t xml:space="preserve"> safe junctions</t>
    </r>
  </si>
  <si>
    <r>
      <t>Wide</t>
    </r>
    <r>
      <rPr>
        <sz val="12"/>
        <color theme="1"/>
        <rFont val="Calibri"/>
        <family val="2"/>
        <scheme val="minor"/>
      </rPr>
      <t xml:space="preserve"> mandatory lane ; available 24hr ; good continuity across all junctions ; no parking / loading / obstructions</t>
    </r>
  </si>
  <si>
    <t>WHEELED USER (WHEELCHAIR / MOBILITY SCOOTER / ALL-TERRAIN) ROUTE QUALITY CRITERIA</t>
  </si>
  <si>
    <t>Very Good: step and barrier free; hard-surfaced or firm going; level or low gradient; no or low camber; good sight lines; not overgrown; available pavement where road based, with safe crossings; well signed</t>
  </si>
  <si>
    <t xml:space="preserve">Poor: occasional barrier (potentially impassable by some, with/without with assistance); some difficult terrain (e.g. soft going, poorly maintained hard surface or gravel) </t>
  </si>
  <si>
    <t xml:space="preserve">or difficult sections (e.g. narrow, poor passing points or sightlines); some adverse camber; medium gradients or short steep gradients;  informal crossings </t>
  </si>
  <si>
    <t xml:space="preserve">Very Poor: steps or inaccessible barriers; regular and/or significant difficult terrain (e.g. pitted/muddy/gravelled/potholed); steep gradients or significant adverse camber; significant narrow sections </t>
  </si>
  <si>
    <t>without passing points and/or poor sightlines; overgrown; road sections without footways; unsafe or absent crossing points.</t>
  </si>
  <si>
    <t>b) Nature of equipment: manual/self-propelling or manual assisted chair user; motorised chair user; mobility scooter user; handcycle or all-terrain chair user etc.</t>
  </si>
  <si>
    <t>Individual assessments of path/route suitability will also depend greatly on:</t>
  </si>
  <si>
    <r>
      <t xml:space="preserve"> Note that routes designated  as '</t>
    </r>
    <r>
      <rPr>
        <i/>
        <u/>
        <sz val="12"/>
        <color theme="1"/>
        <rFont val="Calibri"/>
        <family val="2"/>
        <scheme val="minor"/>
      </rPr>
      <t>Poor</t>
    </r>
    <r>
      <rPr>
        <i/>
        <sz val="12"/>
        <color theme="1"/>
        <rFont val="Calibri"/>
        <family val="2"/>
        <scheme val="minor"/>
      </rPr>
      <t>' or '</t>
    </r>
    <r>
      <rPr>
        <i/>
        <u/>
        <sz val="12"/>
        <color theme="1"/>
        <rFont val="Calibri"/>
        <family val="2"/>
        <scheme val="minor"/>
      </rPr>
      <t>Very Poor</t>
    </r>
    <r>
      <rPr>
        <i/>
        <sz val="12"/>
        <color theme="1"/>
        <rFont val="Calibri"/>
        <family val="2"/>
        <scheme val="minor"/>
      </rPr>
      <t>' need not have all of the criteria listed, but any of them may negatively impact on a chair user's ability to complete the route</t>
    </r>
  </si>
  <si>
    <r>
      <t>B.</t>
    </r>
    <r>
      <rPr>
        <b/>
        <sz val="12"/>
        <color theme="1"/>
        <rFont val="Times New Roman"/>
        <family val="1"/>
      </rPr>
      <t xml:space="preserve">   </t>
    </r>
    <r>
      <rPr>
        <b/>
        <sz val="12"/>
        <color theme="1"/>
        <rFont val="Calibri"/>
        <family val="2"/>
        <scheme val="minor"/>
      </rPr>
      <t>Minor Roads / Lanes</t>
    </r>
  </si>
  <si>
    <t>W1.</t>
  </si>
  <si>
    <t>W2.</t>
  </si>
  <si>
    <t>W3.</t>
  </si>
  <si>
    <t>W4.</t>
  </si>
  <si>
    <r>
      <t>ACC1.</t>
    </r>
    <r>
      <rPr>
        <sz val="12"/>
        <color theme="1"/>
        <rFont val="Times New Roman"/>
        <family val="1"/>
      </rPr>
      <t xml:space="preserve">  </t>
    </r>
  </si>
  <si>
    <t>ACC2.</t>
  </si>
  <si>
    <t>ACC3.</t>
  </si>
  <si>
    <t>ACC4.</t>
  </si>
  <si>
    <t>(ACCESSIBILITY: ACC1-ACC4)</t>
  </si>
  <si>
    <t xml:space="preserve">A single set of criteria that takes account of all wheeled accessibility scenarios and user needs is hard to achieve. The following are intended as a guide only and should be used alongside route descriptions.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</si>
</sst>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indexed="10"/>
      <name val="Calibri"/>
      <family val="2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9" fontId="0" fillId="0" borderId="0" xfId="0" applyNumberFormat="1"/>
    <xf numFmtId="164" fontId="0" fillId="0" borderId="0" xfId="0" applyNumberFormat="1"/>
    <xf numFmtId="164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64" fontId="3" fillId="0" borderId="0" xfId="0" applyNumberFormat="1" applyFont="1"/>
    <xf numFmtId="9" fontId="3" fillId="0" borderId="0" xfId="0" applyNumberFormat="1" applyFont="1"/>
    <xf numFmtId="9" fontId="6" fillId="0" borderId="0" xfId="0" applyNumberFormat="1" applyFont="1"/>
    <xf numFmtId="0" fontId="6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/>
    <xf numFmtId="0" fontId="9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 indent="5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indent="2"/>
    </xf>
    <xf numFmtId="0" fontId="13" fillId="0" borderId="0" xfId="0" applyFont="1" applyAlignment="1">
      <alignment horizontal="left" vertical="center" indent="2"/>
    </xf>
    <xf numFmtId="0" fontId="9" fillId="0" borderId="0" xfId="0" applyFont="1" applyAlignment="1">
      <alignment horizontal="left" vertical="center" indent="5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381000</xdr:colOff>
      <xdr:row>9</xdr:row>
      <xdr:rowOff>114300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931037F-F4B6-4A7C-B771-6AE1B838BE53}"/>
            </a:ext>
          </a:extLst>
        </xdr:cNvPr>
        <xdr:cNvSpPr txBox="1"/>
      </xdr:nvSpPr>
      <xdr:spPr>
        <a:xfrm>
          <a:off x="7086600" y="1638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D3539-24EA-42F7-86D7-9B8B9810C5D7}">
  <dimension ref="A1:L85"/>
  <sheetViews>
    <sheetView tabSelected="1" workbookViewId="0"/>
  </sheetViews>
  <sheetFormatPr defaultRowHeight="14.4" x14ac:dyDescent="0.55000000000000004"/>
  <cols>
    <col min="1" max="1" width="21.7890625" customWidth="1"/>
    <col min="2" max="2" width="2.89453125" customWidth="1"/>
    <col min="3" max="3" width="12" customWidth="1"/>
    <col min="4" max="4" width="6.7890625" customWidth="1"/>
    <col min="5" max="5" width="9.89453125" customWidth="1"/>
    <col min="6" max="6" width="6.5234375" customWidth="1"/>
    <col min="7" max="7" width="6" customWidth="1"/>
    <col min="8" max="8" width="8.68359375" customWidth="1"/>
    <col min="9" max="9" width="4.5234375" customWidth="1"/>
    <col min="10" max="10" width="6" customWidth="1"/>
  </cols>
  <sheetData>
    <row r="1" spans="1:10" x14ac:dyDescent="0.55000000000000004">
      <c r="A1" t="s">
        <v>24</v>
      </c>
      <c r="B1" s="1"/>
      <c r="H1" t="s">
        <v>14</v>
      </c>
    </row>
    <row r="3" spans="1:10" x14ac:dyDescent="0.55000000000000004">
      <c r="A3" t="s">
        <v>20</v>
      </c>
      <c r="G3" s="4">
        <f>SUM(G14:G76)</f>
        <v>95</v>
      </c>
      <c r="H3" t="s">
        <v>9</v>
      </c>
    </row>
    <row r="4" spans="1:10" x14ac:dyDescent="0.55000000000000004">
      <c r="B4" t="s">
        <v>10</v>
      </c>
      <c r="D4" t="s">
        <v>11</v>
      </c>
      <c r="E4" t="s">
        <v>21</v>
      </c>
    </row>
    <row r="5" spans="1:10" x14ac:dyDescent="0.55000000000000004">
      <c r="A5" t="s">
        <v>0</v>
      </c>
      <c r="B5">
        <v>1</v>
      </c>
      <c r="C5" s="3">
        <f>C17+C29+C41+C53+C65+C77</f>
        <v>16.8</v>
      </c>
      <c r="D5" s="2">
        <f>C5/G3</f>
        <v>0.17684210526315791</v>
      </c>
      <c r="E5" s="3">
        <f>E17+E29+E41+E53+E65+E77</f>
        <v>29.900000000000002</v>
      </c>
      <c r="F5" s="2">
        <f>E5/G3</f>
        <v>0.3147368421052632</v>
      </c>
    </row>
    <row r="6" spans="1:10" x14ac:dyDescent="0.55000000000000004">
      <c r="A6" t="s">
        <v>1</v>
      </c>
      <c r="B6">
        <v>2</v>
      </c>
      <c r="C6" s="3">
        <f>C18+C30+C42+C54+C66+C78</f>
        <v>47.3</v>
      </c>
      <c r="D6" s="2">
        <f>C6/G3</f>
        <v>0.49789473684210522</v>
      </c>
      <c r="E6" s="3">
        <f>E18+E30+E42+E54+E66+E78</f>
        <v>50</v>
      </c>
      <c r="F6" s="2">
        <f>E6/G3</f>
        <v>0.52631578947368418</v>
      </c>
    </row>
    <row r="7" spans="1:10" x14ac:dyDescent="0.55000000000000004">
      <c r="A7" t="s">
        <v>2</v>
      </c>
      <c r="B7">
        <v>3</v>
      </c>
      <c r="C7" s="3">
        <f>C19+C31+C43+C55+C67+C79</f>
        <v>28.2</v>
      </c>
      <c r="D7" s="2">
        <f>C7/G3</f>
        <v>0.29684210526315791</v>
      </c>
      <c r="E7" s="3">
        <f>E19+E31+E43+E55+E67+E79</f>
        <v>15.000000000000002</v>
      </c>
      <c r="F7" s="2">
        <f>E7/G3</f>
        <v>0.15789473684210528</v>
      </c>
      <c r="I7" t="s">
        <v>12</v>
      </c>
    </row>
    <row r="8" spans="1:10" x14ac:dyDescent="0.55000000000000004">
      <c r="A8" t="s">
        <v>3</v>
      </c>
      <c r="B8">
        <v>4</v>
      </c>
      <c r="C8" s="3">
        <f>C20+C32+C44+C56+C68+C80</f>
        <v>2.7</v>
      </c>
      <c r="D8" s="2">
        <f>C8/G3</f>
        <v>2.8421052631578948E-2</v>
      </c>
      <c r="E8" s="3">
        <f>E20+E32+E44+E56+E68+E80</f>
        <v>0.1</v>
      </c>
      <c r="F8" s="2">
        <f>E8/G3</f>
        <v>1.0526315789473684E-3</v>
      </c>
      <c r="H8" s="3">
        <f>SUM(C5,C6,C7,C8)</f>
        <v>95</v>
      </c>
      <c r="J8" s="3">
        <f>SUM(E5,E6,E7,E8)</f>
        <v>95</v>
      </c>
    </row>
    <row r="9" spans="1:10" x14ac:dyDescent="0.55000000000000004">
      <c r="B9" t="s">
        <v>4</v>
      </c>
    </row>
    <row r="10" spans="1:10" x14ac:dyDescent="0.55000000000000004">
      <c r="A10" t="s">
        <v>13</v>
      </c>
      <c r="B10" t="s">
        <v>5</v>
      </c>
      <c r="C10" s="3">
        <f>C22+C34+C46+C58+C70+C82</f>
        <v>27.999999999999996</v>
      </c>
      <c r="D10" s="2">
        <f>C10/G3</f>
        <v>0.29473684210526313</v>
      </c>
      <c r="E10" s="3">
        <f>E22+E34+E46+E58+E70+E82</f>
        <v>29.7</v>
      </c>
      <c r="F10" s="2">
        <f>E10/G3</f>
        <v>0.31263157894736843</v>
      </c>
    </row>
    <row r="11" spans="1:10" x14ac:dyDescent="0.55000000000000004">
      <c r="A11" t="s">
        <v>6</v>
      </c>
      <c r="B11" t="s">
        <v>7</v>
      </c>
      <c r="C11" s="3">
        <f>C23+C35+C47+C59+C71+C83</f>
        <v>26.2</v>
      </c>
      <c r="D11" s="2">
        <f>C11/G3</f>
        <v>0.27578947368421053</v>
      </c>
      <c r="E11" s="3">
        <f>E23+E35+E47+E59+E71+E83</f>
        <v>28.400000000000002</v>
      </c>
      <c r="F11" s="2">
        <f>E11/G3</f>
        <v>0.29894736842105263</v>
      </c>
    </row>
    <row r="12" spans="1:10" x14ac:dyDescent="0.55000000000000004">
      <c r="A12" t="s">
        <v>22</v>
      </c>
      <c r="B12" t="s">
        <v>8</v>
      </c>
      <c r="C12" s="3">
        <f>C24+C36+C48+C60+C72+C84</f>
        <v>40.800000000000004</v>
      </c>
      <c r="D12" s="2">
        <f>C12/G3</f>
        <v>0.42947368421052634</v>
      </c>
      <c r="E12" s="3">
        <f>E24+E36+E48+E60+E72+E84</f>
        <v>36.9</v>
      </c>
      <c r="F12" s="2">
        <f>E12/G3</f>
        <v>0.38842105263157894</v>
      </c>
      <c r="H12" s="3">
        <f>SUM(C10,C11,C12)</f>
        <v>95</v>
      </c>
      <c r="J12" s="3">
        <f>SUM(E10,E11,E12)</f>
        <v>95</v>
      </c>
    </row>
    <row r="15" spans="1:10" x14ac:dyDescent="0.55000000000000004">
      <c r="B15" s="5"/>
      <c r="C15" s="6" t="s">
        <v>25</v>
      </c>
      <c r="D15" s="5"/>
      <c r="E15" s="5"/>
      <c r="G15" s="6">
        <v>11.6</v>
      </c>
      <c r="H15" t="s">
        <v>9</v>
      </c>
    </row>
    <row r="16" spans="1:10" x14ac:dyDescent="0.55000000000000004">
      <c r="B16" t="s">
        <v>10</v>
      </c>
      <c r="D16" t="s">
        <v>11</v>
      </c>
      <c r="E16" t="s">
        <v>21</v>
      </c>
    </row>
    <row r="17" spans="1:11" x14ac:dyDescent="0.55000000000000004">
      <c r="A17" t="s">
        <v>0</v>
      </c>
      <c r="B17" s="5">
        <v>1</v>
      </c>
      <c r="C17" s="8">
        <v>2.2000000000000002</v>
      </c>
      <c r="D17" s="9">
        <f>C17/G15</f>
        <v>0.18965517241379312</v>
      </c>
      <c r="E17" s="8">
        <v>2.8</v>
      </c>
      <c r="F17" s="9">
        <f>(E17/G15)</f>
        <v>0.24137931034482757</v>
      </c>
      <c r="G17" s="7"/>
      <c r="H17" s="7"/>
      <c r="I17" s="7"/>
      <c r="J17" s="7"/>
    </row>
    <row r="18" spans="1:11" x14ac:dyDescent="0.55000000000000004">
      <c r="A18" t="s">
        <v>1</v>
      </c>
      <c r="B18" s="5">
        <v>2</v>
      </c>
      <c r="C18" s="8">
        <v>5.4</v>
      </c>
      <c r="D18" s="9">
        <f>(C18/G15)</f>
        <v>0.46551724137931039</v>
      </c>
      <c r="E18" s="8">
        <v>8.1</v>
      </c>
      <c r="F18" s="9">
        <f>(E18/G15)</f>
        <v>0.69827586206896552</v>
      </c>
    </row>
    <row r="19" spans="1:11" x14ac:dyDescent="0.55000000000000004">
      <c r="A19" t="s">
        <v>2</v>
      </c>
      <c r="B19" s="5">
        <v>3</v>
      </c>
      <c r="C19" s="8">
        <v>3.2</v>
      </c>
      <c r="D19" s="9">
        <f>(C19/G15)</f>
        <v>0.27586206896551724</v>
      </c>
      <c r="E19" s="8">
        <v>0.7</v>
      </c>
      <c r="F19" s="9">
        <f>(E19/G15)</f>
        <v>6.0344827586206892E-2</v>
      </c>
      <c r="I19" t="s">
        <v>12</v>
      </c>
    </row>
    <row r="20" spans="1:11" x14ac:dyDescent="0.55000000000000004">
      <c r="A20" t="s">
        <v>3</v>
      </c>
      <c r="B20" s="5">
        <v>4</v>
      </c>
      <c r="C20" s="8">
        <v>0.8</v>
      </c>
      <c r="D20" s="10">
        <f>(C20/G15)</f>
        <v>6.8965517241379309E-2</v>
      </c>
      <c r="E20" s="8">
        <f>0</f>
        <v>0</v>
      </c>
      <c r="F20" s="9">
        <f>(E20/G15)</f>
        <v>0</v>
      </c>
      <c r="H20" s="3">
        <f>SUM(C17:C20)</f>
        <v>11.600000000000001</v>
      </c>
      <c r="J20" s="3">
        <f>SUM(E17:E20)</f>
        <v>11.599999999999998</v>
      </c>
    </row>
    <row r="21" spans="1:11" x14ac:dyDescent="0.55000000000000004">
      <c r="B21" s="5" t="s">
        <v>15</v>
      </c>
      <c r="C21" s="11"/>
      <c r="D21" s="5"/>
      <c r="E21" s="12"/>
      <c r="F21" s="5"/>
      <c r="G21" s="12"/>
      <c r="H21" s="12"/>
      <c r="I21" s="12"/>
      <c r="J21" s="12"/>
    </row>
    <row r="22" spans="1:11" x14ac:dyDescent="0.55000000000000004">
      <c r="A22" t="s">
        <v>13</v>
      </c>
      <c r="B22" s="5" t="s">
        <v>5</v>
      </c>
      <c r="C22" s="8">
        <v>4</v>
      </c>
      <c r="D22" s="9">
        <f>(C22/G15)</f>
        <v>0.34482758620689657</v>
      </c>
      <c r="E22" s="8">
        <v>5.7</v>
      </c>
      <c r="F22" s="9">
        <f>(E22/G15)</f>
        <v>0.49137931034482762</v>
      </c>
    </row>
    <row r="23" spans="1:11" x14ac:dyDescent="0.55000000000000004">
      <c r="A23" t="s">
        <v>6</v>
      </c>
      <c r="B23" s="5" t="s">
        <v>7</v>
      </c>
      <c r="C23" s="8">
        <v>2</v>
      </c>
      <c r="D23" s="9">
        <f>(C23/G15)</f>
        <v>0.17241379310344829</v>
      </c>
      <c r="E23" s="8">
        <v>4.2</v>
      </c>
      <c r="F23" s="9">
        <f>(E23/G15)</f>
        <v>0.36206896551724138</v>
      </c>
    </row>
    <row r="24" spans="1:11" x14ac:dyDescent="0.55000000000000004">
      <c r="A24" t="s">
        <v>22</v>
      </c>
      <c r="B24" s="5" t="s">
        <v>8</v>
      </c>
      <c r="C24" s="8">
        <v>5.6</v>
      </c>
      <c r="D24" s="9">
        <f>(C24/G15)</f>
        <v>0.48275862068965514</v>
      </c>
      <c r="E24" s="8">
        <v>1.7</v>
      </c>
      <c r="F24" s="9">
        <f>(E24/G15)</f>
        <v>0.14655172413793102</v>
      </c>
      <c r="H24" s="3">
        <f>SUM(C22:C25)</f>
        <v>11.6</v>
      </c>
      <c r="J24" s="3">
        <f>SUM(E22:E25)</f>
        <v>11.6</v>
      </c>
    </row>
    <row r="27" spans="1:11" x14ac:dyDescent="0.55000000000000004">
      <c r="C27" s="6" t="s">
        <v>16</v>
      </c>
      <c r="G27" s="1">
        <v>23.9</v>
      </c>
      <c r="H27" t="s">
        <v>9</v>
      </c>
    </row>
    <row r="28" spans="1:11" x14ac:dyDescent="0.55000000000000004">
      <c r="B28" t="s">
        <v>10</v>
      </c>
      <c r="D28" t="s">
        <v>11</v>
      </c>
      <c r="E28" t="s">
        <v>21</v>
      </c>
    </row>
    <row r="29" spans="1:11" x14ac:dyDescent="0.55000000000000004">
      <c r="A29" t="s">
        <v>0</v>
      </c>
      <c r="B29" s="5">
        <v>1</v>
      </c>
      <c r="C29" s="8">
        <v>2.8</v>
      </c>
      <c r="D29" s="9">
        <f>(C29/G27)</f>
        <v>0.11715481171548117</v>
      </c>
      <c r="E29" s="8">
        <v>10.6</v>
      </c>
      <c r="F29" s="9">
        <f>(E29/G27)</f>
        <v>0.44351464435146443</v>
      </c>
      <c r="G29" s="7"/>
      <c r="H29" s="7"/>
      <c r="I29" s="7"/>
      <c r="J29" s="7"/>
      <c r="K29" s="7"/>
    </row>
    <row r="30" spans="1:11" x14ac:dyDescent="0.55000000000000004">
      <c r="A30" t="s">
        <v>1</v>
      </c>
      <c r="B30" s="5">
        <v>2</v>
      </c>
      <c r="C30" s="8">
        <v>8.8000000000000007</v>
      </c>
      <c r="D30" s="9">
        <f>(C30/G27)</f>
        <v>0.36820083682008375</v>
      </c>
      <c r="E30" s="8">
        <v>5.6</v>
      </c>
      <c r="F30" s="9">
        <f>(E30/G27)</f>
        <v>0.23430962343096234</v>
      </c>
    </row>
    <row r="31" spans="1:11" x14ac:dyDescent="0.55000000000000004">
      <c r="A31" t="s">
        <v>2</v>
      </c>
      <c r="B31" s="5">
        <v>3</v>
      </c>
      <c r="C31" s="8">
        <v>11.5</v>
      </c>
      <c r="D31" s="9">
        <f>(C31/G27)</f>
        <v>0.48117154811715485</v>
      </c>
      <c r="E31" s="8">
        <v>7.7</v>
      </c>
      <c r="F31" s="9">
        <f>(E31/G27)</f>
        <v>0.32217573221757323</v>
      </c>
      <c r="I31" t="s">
        <v>12</v>
      </c>
    </row>
    <row r="32" spans="1:11" x14ac:dyDescent="0.55000000000000004">
      <c r="A32" t="s">
        <v>3</v>
      </c>
      <c r="B32" s="5">
        <v>4</v>
      </c>
      <c r="C32" s="5">
        <v>0.8</v>
      </c>
      <c r="D32" s="9">
        <f>(C32/G27)</f>
        <v>3.3472803347280339E-2</v>
      </c>
      <c r="E32" s="5">
        <v>0</v>
      </c>
      <c r="F32" s="9">
        <f>(E32/G27)</f>
        <v>0</v>
      </c>
      <c r="H32" s="3">
        <f>SUM(C29:C32)</f>
        <v>23.900000000000002</v>
      </c>
      <c r="J32" s="3">
        <f>SUM(E29:E32)</f>
        <v>23.9</v>
      </c>
    </row>
    <row r="33" spans="1:11" x14ac:dyDescent="0.55000000000000004">
      <c r="B33" s="5" t="s">
        <v>15</v>
      </c>
      <c r="C33" s="13"/>
      <c r="D33" s="5"/>
      <c r="E33" s="11"/>
      <c r="F33" s="5"/>
      <c r="G33" s="12"/>
      <c r="H33" s="12"/>
      <c r="I33" s="12"/>
      <c r="J33" s="12"/>
      <c r="K33" s="12"/>
    </row>
    <row r="34" spans="1:11" x14ac:dyDescent="0.55000000000000004">
      <c r="A34" t="s">
        <v>13</v>
      </c>
      <c r="B34" s="5" t="s">
        <v>5</v>
      </c>
      <c r="C34" s="8">
        <v>11.4</v>
      </c>
      <c r="D34" s="9">
        <f>(C34/G27)</f>
        <v>0.47698744769874479</v>
      </c>
      <c r="E34" s="8">
        <f>C34</f>
        <v>11.4</v>
      </c>
      <c r="F34" s="9">
        <f>(E34/G27)</f>
        <v>0.47698744769874479</v>
      </c>
    </row>
    <row r="35" spans="1:11" x14ac:dyDescent="0.55000000000000004">
      <c r="A35" t="s">
        <v>6</v>
      </c>
      <c r="B35" s="5" t="s">
        <v>7</v>
      </c>
      <c r="C35" s="8">
        <v>5.0999999999999996</v>
      </c>
      <c r="D35" s="9">
        <f>(C35/G27)</f>
        <v>0.21338912133891214</v>
      </c>
      <c r="E35" s="8">
        <f>C35</f>
        <v>5.0999999999999996</v>
      </c>
      <c r="F35" s="9">
        <f>(E35/G27)</f>
        <v>0.21338912133891214</v>
      </c>
    </row>
    <row r="36" spans="1:11" x14ac:dyDescent="0.55000000000000004">
      <c r="A36" t="s">
        <v>22</v>
      </c>
      <c r="B36" s="5" t="s">
        <v>8</v>
      </c>
      <c r="C36" s="8">
        <v>7.4</v>
      </c>
      <c r="D36" s="9">
        <f>(C36/G27)</f>
        <v>0.30962343096234313</v>
      </c>
      <c r="E36" s="8">
        <f>C36</f>
        <v>7.4</v>
      </c>
      <c r="F36" s="9">
        <f>(E36/G27)</f>
        <v>0.30962343096234313</v>
      </c>
      <c r="H36" s="3">
        <f>SUM(C34:C36)</f>
        <v>23.9</v>
      </c>
      <c r="J36" s="3">
        <f>SUM(E34:E36)</f>
        <v>23.9</v>
      </c>
    </row>
    <row r="39" spans="1:11" x14ac:dyDescent="0.55000000000000004">
      <c r="C39" s="6" t="s">
        <v>17</v>
      </c>
      <c r="G39" s="1">
        <v>22.2</v>
      </c>
      <c r="H39" t="s">
        <v>9</v>
      </c>
    </row>
    <row r="40" spans="1:11" x14ac:dyDescent="0.55000000000000004">
      <c r="B40" t="s">
        <v>10</v>
      </c>
      <c r="D40" t="s">
        <v>11</v>
      </c>
      <c r="E40" t="s">
        <v>21</v>
      </c>
    </row>
    <row r="41" spans="1:11" x14ac:dyDescent="0.55000000000000004">
      <c r="A41" t="s">
        <v>0</v>
      </c>
      <c r="B41" s="5">
        <v>1</v>
      </c>
      <c r="C41" s="8">
        <v>3.1</v>
      </c>
      <c r="D41" s="9">
        <f>(C41/G39)</f>
        <v>0.13963963963963966</v>
      </c>
      <c r="E41" s="8">
        <f>C41</f>
        <v>3.1</v>
      </c>
      <c r="F41" s="9">
        <f>(E41/G39)</f>
        <v>0.13963963963963966</v>
      </c>
      <c r="G41" s="7"/>
    </row>
    <row r="42" spans="1:11" x14ac:dyDescent="0.55000000000000004">
      <c r="A42" t="s">
        <v>1</v>
      </c>
      <c r="B42" s="5">
        <v>2</v>
      </c>
      <c r="C42" s="8">
        <v>14.2</v>
      </c>
      <c r="D42" s="9">
        <f>(C42/G39)</f>
        <v>0.63963963963963966</v>
      </c>
      <c r="E42" s="8">
        <f>C42</f>
        <v>14.2</v>
      </c>
      <c r="F42" s="9">
        <f>(E42/G39)</f>
        <v>0.63963963963963966</v>
      </c>
    </row>
    <row r="43" spans="1:11" x14ac:dyDescent="0.55000000000000004">
      <c r="A43" t="s">
        <v>2</v>
      </c>
      <c r="B43" s="5">
        <v>3</v>
      </c>
      <c r="C43" s="8">
        <v>4.9000000000000004</v>
      </c>
      <c r="D43" s="9">
        <f>(C43/G39)</f>
        <v>0.22072072072072074</v>
      </c>
      <c r="E43" s="8">
        <f>C43</f>
        <v>4.9000000000000004</v>
      </c>
      <c r="F43" s="9">
        <f>(E43/G39)</f>
        <v>0.22072072072072074</v>
      </c>
      <c r="I43" t="s">
        <v>12</v>
      </c>
    </row>
    <row r="44" spans="1:11" x14ac:dyDescent="0.55000000000000004">
      <c r="A44" t="s">
        <v>3</v>
      </c>
      <c r="B44" s="5">
        <v>4</v>
      </c>
      <c r="C44" s="5">
        <v>0</v>
      </c>
      <c r="D44" s="9">
        <f>(C44/G39)</f>
        <v>0</v>
      </c>
      <c r="E44" s="5">
        <f>C44</f>
        <v>0</v>
      </c>
      <c r="F44" s="9">
        <f>(E44/G39)</f>
        <v>0</v>
      </c>
      <c r="H44" s="3">
        <f>SUM(C41:C44)</f>
        <v>22.200000000000003</v>
      </c>
      <c r="J44" s="3">
        <f>SUM(E41:E44)</f>
        <v>22.200000000000003</v>
      </c>
    </row>
    <row r="45" spans="1:11" x14ac:dyDescent="0.55000000000000004">
      <c r="B45" s="5" t="s">
        <v>15</v>
      </c>
      <c r="C45" s="11"/>
      <c r="D45" s="5"/>
      <c r="E45" s="11"/>
      <c r="F45" s="5"/>
      <c r="G45" s="12"/>
      <c r="H45" s="12"/>
      <c r="I45" s="12"/>
      <c r="J45" s="12"/>
    </row>
    <row r="46" spans="1:11" x14ac:dyDescent="0.55000000000000004">
      <c r="A46" t="s">
        <v>13</v>
      </c>
      <c r="B46" s="5" t="s">
        <v>5</v>
      </c>
      <c r="C46" s="8">
        <v>3.1</v>
      </c>
      <c r="D46" s="9">
        <f>(C46/G39)</f>
        <v>0.13963963963963966</v>
      </c>
      <c r="E46" s="8">
        <f>C46</f>
        <v>3.1</v>
      </c>
      <c r="F46" s="9">
        <f>(E46/G39)</f>
        <v>0.13963963963963966</v>
      </c>
    </row>
    <row r="47" spans="1:11" x14ac:dyDescent="0.55000000000000004">
      <c r="A47" t="s">
        <v>6</v>
      </c>
      <c r="B47" s="5" t="s">
        <v>7</v>
      </c>
      <c r="C47" s="8">
        <v>4.4000000000000004</v>
      </c>
      <c r="D47" s="9">
        <f>(C47/G39)</f>
        <v>0.19819819819819823</v>
      </c>
      <c r="E47" s="8">
        <f>C47</f>
        <v>4.4000000000000004</v>
      </c>
      <c r="F47" s="9">
        <f>(E47/G39)</f>
        <v>0.19819819819819823</v>
      </c>
    </row>
    <row r="48" spans="1:11" x14ac:dyDescent="0.55000000000000004">
      <c r="A48" t="s">
        <v>22</v>
      </c>
      <c r="B48" s="5" t="s">
        <v>8</v>
      </c>
      <c r="C48" s="8">
        <v>14.7</v>
      </c>
      <c r="D48" s="9">
        <f>(C48/G39)</f>
        <v>0.66216216216216217</v>
      </c>
      <c r="E48" s="8">
        <f>C48</f>
        <v>14.7</v>
      </c>
      <c r="F48" s="9">
        <f>(E48/G39)</f>
        <v>0.66216216216216217</v>
      </c>
      <c r="H48" s="3">
        <f>SUM(C46:C48)</f>
        <v>22.2</v>
      </c>
      <c r="J48" s="3">
        <f>SUM(E46:E48)</f>
        <v>22.2</v>
      </c>
    </row>
    <row r="49" spans="1:11" x14ac:dyDescent="0.55000000000000004">
      <c r="C49" s="5"/>
      <c r="D49" s="5"/>
      <c r="E49" s="5"/>
      <c r="F49" s="5"/>
    </row>
    <row r="51" spans="1:11" x14ac:dyDescent="0.55000000000000004">
      <c r="C51" s="6" t="s">
        <v>18</v>
      </c>
      <c r="G51" s="4">
        <v>21</v>
      </c>
      <c r="H51" t="s">
        <v>9</v>
      </c>
    </row>
    <row r="52" spans="1:11" x14ac:dyDescent="0.55000000000000004">
      <c r="B52" t="s">
        <v>10</v>
      </c>
      <c r="D52" t="s">
        <v>11</v>
      </c>
      <c r="E52" t="s">
        <v>21</v>
      </c>
    </row>
    <row r="53" spans="1:11" x14ac:dyDescent="0.55000000000000004">
      <c r="A53" t="s">
        <v>0</v>
      </c>
      <c r="B53" s="5">
        <v>1</v>
      </c>
      <c r="C53" s="8">
        <v>3.3</v>
      </c>
      <c r="D53" s="9">
        <f>C53/G51</f>
        <v>0.15714285714285714</v>
      </c>
      <c r="E53" s="8">
        <f>C53</f>
        <v>3.3</v>
      </c>
      <c r="F53" s="9">
        <f>(E53/G51)</f>
        <v>0.15714285714285714</v>
      </c>
      <c r="H53" s="7"/>
      <c r="I53" s="7"/>
      <c r="J53" s="7"/>
      <c r="K53" s="7"/>
    </row>
    <row r="54" spans="1:11" x14ac:dyDescent="0.55000000000000004">
      <c r="A54" t="s">
        <v>1</v>
      </c>
      <c r="B54" s="5">
        <v>2</v>
      </c>
      <c r="C54" s="8">
        <v>13.9</v>
      </c>
      <c r="D54" s="9">
        <f>(C54/G51)</f>
        <v>0.66190476190476188</v>
      </c>
      <c r="E54" s="8">
        <v>17.5</v>
      </c>
      <c r="F54" s="9">
        <f>(E54/G51)</f>
        <v>0.83333333333333337</v>
      </c>
    </row>
    <row r="55" spans="1:11" x14ac:dyDescent="0.55000000000000004">
      <c r="A55" t="s">
        <v>2</v>
      </c>
      <c r="B55" s="5">
        <v>3</v>
      </c>
      <c r="C55" s="8">
        <v>2.8</v>
      </c>
      <c r="D55" s="9">
        <f>(C55/G51)</f>
        <v>0.13333333333333333</v>
      </c>
      <c r="E55" s="8">
        <v>0.1</v>
      </c>
      <c r="F55" s="9">
        <f>(E55/G51)</f>
        <v>4.7619047619047623E-3</v>
      </c>
      <c r="I55" t="s">
        <v>12</v>
      </c>
    </row>
    <row r="56" spans="1:11" x14ac:dyDescent="0.55000000000000004">
      <c r="A56" t="s">
        <v>3</v>
      </c>
      <c r="B56" s="5">
        <v>4</v>
      </c>
      <c r="C56" s="8">
        <v>1</v>
      </c>
      <c r="D56" s="10">
        <f>(C56/G51)</f>
        <v>4.7619047619047616E-2</v>
      </c>
      <c r="E56" s="8">
        <v>0.1</v>
      </c>
      <c r="F56" s="9">
        <f>(E56/G51)</f>
        <v>4.7619047619047623E-3</v>
      </c>
      <c r="H56" s="3">
        <f>SUM(C53:C56)</f>
        <v>21</v>
      </c>
      <c r="J56" s="3">
        <f>SUM(E53:E56)</f>
        <v>21.000000000000004</v>
      </c>
    </row>
    <row r="57" spans="1:11" x14ac:dyDescent="0.55000000000000004">
      <c r="B57" s="5" t="s">
        <v>15</v>
      </c>
      <c r="C57" s="11"/>
      <c r="D57" s="5"/>
      <c r="E57" s="12"/>
      <c r="F57" s="5"/>
      <c r="H57" s="12"/>
      <c r="I57" s="12"/>
      <c r="J57" s="12"/>
    </row>
    <row r="58" spans="1:11" x14ac:dyDescent="0.55000000000000004">
      <c r="A58" t="s">
        <v>13</v>
      </c>
      <c r="B58" s="5" t="s">
        <v>5</v>
      </c>
      <c r="C58" s="8">
        <v>5.4</v>
      </c>
      <c r="D58" s="9">
        <f>(C58/G51)</f>
        <v>0.25714285714285717</v>
      </c>
      <c r="E58" s="8">
        <f>C58</f>
        <v>5.4</v>
      </c>
      <c r="F58" s="9">
        <f>(E58/G51)</f>
        <v>0.25714285714285717</v>
      </c>
    </row>
    <row r="59" spans="1:11" x14ac:dyDescent="0.55000000000000004">
      <c r="A59" t="s">
        <v>6</v>
      </c>
      <c r="B59" s="5" t="s">
        <v>7</v>
      </c>
      <c r="C59" s="8">
        <v>3.7</v>
      </c>
      <c r="D59" s="9">
        <f>(C59/G51)</f>
        <v>0.1761904761904762</v>
      </c>
      <c r="E59" s="8">
        <f>C59</f>
        <v>3.7</v>
      </c>
      <c r="F59" s="9">
        <f>(E59/G51)</f>
        <v>0.1761904761904762</v>
      </c>
    </row>
    <row r="60" spans="1:11" x14ac:dyDescent="0.55000000000000004">
      <c r="A60" t="s">
        <v>22</v>
      </c>
      <c r="B60" s="5" t="s">
        <v>8</v>
      </c>
      <c r="C60" s="8">
        <v>11.9</v>
      </c>
      <c r="D60" s="9">
        <f>(C60/G51)</f>
        <v>0.56666666666666665</v>
      </c>
      <c r="E60" s="8">
        <f>C60</f>
        <v>11.9</v>
      </c>
      <c r="F60" s="9">
        <f>(E60/G51)</f>
        <v>0.56666666666666665</v>
      </c>
      <c r="H60" s="3">
        <f>SUM(C58:C60)</f>
        <v>21</v>
      </c>
      <c r="J60" s="3">
        <f>SUM(E58:E60)</f>
        <v>21</v>
      </c>
    </row>
    <row r="63" spans="1:11" x14ac:dyDescent="0.55000000000000004">
      <c r="C63" s="6" t="s">
        <v>19</v>
      </c>
      <c r="G63" s="1">
        <v>12.7</v>
      </c>
      <c r="H63" t="s">
        <v>9</v>
      </c>
    </row>
    <row r="64" spans="1:11" x14ac:dyDescent="0.55000000000000004">
      <c r="B64" t="s">
        <v>10</v>
      </c>
      <c r="D64" t="s">
        <v>11</v>
      </c>
      <c r="E64" t="s">
        <v>21</v>
      </c>
    </row>
    <row r="65" spans="1:12" x14ac:dyDescent="0.55000000000000004">
      <c r="A65" t="s">
        <v>0</v>
      </c>
      <c r="B65" s="5">
        <v>1</v>
      </c>
      <c r="C65" s="8">
        <v>4.8</v>
      </c>
      <c r="D65" s="9">
        <f>C65/G63</f>
        <v>0.37795275590551181</v>
      </c>
      <c r="E65" s="8">
        <v>6.9</v>
      </c>
      <c r="F65" s="9">
        <f>(E65/G63)</f>
        <v>0.54330708661417326</v>
      </c>
      <c r="H65" s="7"/>
      <c r="I65" s="7"/>
      <c r="J65" s="7"/>
      <c r="K65" s="7"/>
      <c r="L65" s="7"/>
    </row>
    <row r="66" spans="1:12" x14ac:dyDescent="0.55000000000000004">
      <c r="A66" t="s">
        <v>1</v>
      </c>
      <c r="B66" s="5">
        <v>2</v>
      </c>
      <c r="C66" s="8">
        <v>3.7</v>
      </c>
      <c r="D66" s="9">
        <f>(C66/G63)</f>
        <v>0.29133858267716539</v>
      </c>
      <c r="E66" s="8">
        <v>4.5</v>
      </c>
      <c r="F66" s="9">
        <f>(E66/G63)</f>
        <v>0.35433070866141736</v>
      </c>
    </row>
    <row r="67" spans="1:12" x14ac:dyDescent="0.55000000000000004">
      <c r="A67" t="s">
        <v>2</v>
      </c>
      <c r="B67" s="5">
        <v>3</v>
      </c>
      <c r="C67" s="8">
        <v>4.0999999999999996</v>
      </c>
      <c r="D67" s="9">
        <f>(C67/G63)</f>
        <v>0.32283464566929132</v>
      </c>
      <c r="E67" s="8">
        <v>1.3</v>
      </c>
      <c r="F67" s="9">
        <f>(E67/G63)</f>
        <v>0.10236220472440946</v>
      </c>
      <c r="I67" t="s">
        <v>12</v>
      </c>
    </row>
    <row r="68" spans="1:12" x14ac:dyDescent="0.55000000000000004">
      <c r="A68" t="s">
        <v>3</v>
      </c>
      <c r="B68" s="5">
        <v>4</v>
      </c>
      <c r="C68" s="5">
        <v>0.1</v>
      </c>
      <c r="D68" s="9">
        <f>(C68/G63)</f>
        <v>7.8740157480314977E-3</v>
      </c>
      <c r="E68" s="8">
        <v>0</v>
      </c>
      <c r="F68" s="9">
        <f>(E68/F60)</f>
        <v>0</v>
      </c>
      <c r="H68" s="3">
        <f>SUM(C65:C68)</f>
        <v>12.7</v>
      </c>
      <c r="J68" s="3">
        <f>SUM(E65:E68)</f>
        <v>12.700000000000001</v>
      </c>
      <c r="K68" s="3"/>
    </row>
    <row r="69" spans="1:12" x14ac:dyDescent="0.55000000000000004">
      <c r="B69" s="5" t="s">
        <v>15</v>
      </c>
      <c r="C69" s="11"/>
      <c r="D69" s="5"/>
      <c r="E69" s="12"/>
      <c r="F69" s="5"/>
      <c r="H69" s="12"/>
      <c r="I69" s="12"/>
      <c r="J69" s="12"/>
      <c r="K69" s="12"/>
      <c r="L69" s="12"/>
    </row>
    <row r="70" spans="1:12" x14ac:dyDescent="0.55000000000000004">
      <c r="A70" t="s">
        <v>13</v>
      </c>
      <c r="B70" s="5" t="s">
        <v>5</v>
      </c>
      <c r="C70" s="8">
        <v>1.9</v>
      </c>
      <c r="D70" s="9">
        <f>(C70/G63)</f>
        <v>0.14960629921259844</v>
      </c>
      <c r="E70" s="8">
        <f>C70</f>
        <v>1.9</v>
      </c>
      <c r="F70" s="9">
        <f>(E70/G63)</f>
        <v>0.14960629921259844</v>
      </c>
    </row>
    <row r="71" spans="1:12" x14ac:dyDescent="0.55000000000000004">
      <c r="A71" t="s">
        <v>6</v>
      </c>
      <c r="B71" s="5" t="s">
        <v>7</v>
      </c>
      <c r="C71" s="8">
        <v>10.7</v>
      </c>
      <c r="D71" s="9">
        <f>(C71/G63)</f>
        <v>0.84251968503937003</v>
      </c>
      <c r="E71" s="8">
        <f>C71</f>
        <v>10.7</v>
      </c>
      <c r="F71" s="9">
        <f>(E71/G63)</f>
        <v>0.84251968503937003</v>
      </c>
    </row>
    <row r="72" spans="1:12" x14ac:dyDescent="0.55000000000000004">
      <c r="A72" t="s">
        <v>22</v>
      </c>
      <c r="B72" s="5" t="s">
        <v>8</v>
      </c>
      <c r="C72" s="8">
        <v>0.1</v>
      </c>
      <c r="D72" s="9">
        <f>(C72/G63)</f>
        <v>7.8740157480314977E-3</v>
      </c>
      <c r="E72" s="8">
        <f>C72</f>
        <v>0.1</v>
      </c>
      <c r="F72" s="9">
        <f>(E72/G63)</f>
        <v>7.8740157480314977E-3</v>
      </c>
      <c r="H72" s="3">
        <f>SUM(C70:C72)</f>
        <v>12.7</v>
      </c>
      <c r="J72" s="3">
        <f>SUM(E70:E72)</f>
        <v>12.7</v>
      </c>
    </row>
    <row r="73" spans="1:12" x14ac:dyDescent="0.55000000000000004">
      <c r="D73" s="5"/>
      <c r="E73" s="5"/>
      <c r="F73" s="5"/>
      <c r="G73" s="5"/>
      <c r="I73" s="3"/>
      <c r="K73" s="3"/>
    </row>
    <row r="75" spans="1:12" x14ac:dyDescent="0.55000000000000004">
      <c r="C75" s="6" t="s">
        <v>23</v>
      </c>
      <c r="G75" s="1">
        <v>3.6</v>
      </c>
      <c r="H75" t="s">
        <v>9</v>
      </c>
    </row>
    <row r="76" spans="1:12" x14ac:dyDescent="0.55000000000000004">
      <c r="B76" t="s">
        <v>10</v>
      </c>
      <c r="D76" t="s">
        <v>11</v>
      </c>
      <c r="E76" t="s">
        <v>21</v>
      </c>
    </row>
    <row r="77" spans="1:12" x14ac:dyDescent="0.55000000000000004">
      <c r="A77" t="s">
        <v>0</v>
      </c>
      <c r="B77" s="5">
        <v>1</v>
      </c>
      <c r="C77" s="8">
        <v>0.6</v>
      </c>
      <c r="D77" s="9">
        <f>(C77/G75)</f>
        <v>0.16666666666666666</v>
      </c>
      <c r="E77" s="8">
        <v>3.2</v>
      </c>
      <c r="F77" s="9">
        <f>(E77/G75)</f>
        <v>0.88888888888888895</v>
      </c>
      <c r="G77" s="7"/>
      <c r="H77" s="7"/>
      <c r="I77" s="7"/>
      <c r="J77" s="7"/>
    </row>
    <row r="78" spans="1:12" x14ac:dyDescent="0.55000000000000004">
      <c r="A78" t="s">
        <v>1</v>
      </c>
      <c r="B78" s="5">
        <v>2</v>
      </c>
      <c r="C78" s="8">
        <v>1.3</v>
      </c>
      <c r="D78" s="9">
        <f>(C78/G75)</f>
        <v>0.3611111111111111</v>
      </c>
      <c r="E78" s="8">
        <v>0.1</v>
      </c>
      <c r="F78" s="9">
        <f>(E78/G75)</f>
        <v>2.777777777777778E-2</v>
      </c>
    </row>
    <row r="79" spans="1:12" x14ac:dyDescent="0.55000000000000004">
      <c r="A79" t="s">
        <v>2</v>
      </c>
      <c r="B79" s="5">
        <v>3</v>
      </c>
      <c r="C79" s="8">
        <v>1.7</v>
      </c>
      <c r="D79" s="9">
        <f>(C79/G75)</f>
        <v>0.47222222222222221</v>
      </c>
      <c r="E79" s="8">
        <v>0.3</v>
      </c>
      <c r="F79" s="9">
        <f>(E79/G75)</f>
        <v>8.3333333333333329E-2</v>
      </c>
      <c r="I79" t="s">
        <v>12</v>
      </c>
    </row>
    <row r="80" spans="1:12" x14ac:dyDescent="0.55000000000000004">
      <c r="A80" t="s">
        <v>3</v>
      </c>
      <c r="B80" s="5">
        <v>4</v>
      </c>
      <c r="C80" s="8">
        <f>0</f>
        <v>0</v>
      </c>
      <c r="D80" s="9">
        <f>(C80/G75)</f>
        <v>0</v>
      </c>
      <c r="E80" s="8">
        <v>0</v>
      </c>
      <c r="F80" s="9">
        <f>(E80/G75)</f>
        <v>0</v>
      </c>
      <c r="H80" s="3">
        <f>SUM(C77:C80)</f>
        <v>3.5999999999999996</v>
      </c>
      <c r="J80" s="3">
        <f>SUM(E77:E80)</f>
        <v>3.6</v>
      </c>
    </row>
    <row r="81" spans="1:10" x14ac:dyDescent="0.55000000000000004">
      <c r="B81" s="5" t="s">
        <v>15</v>
      </c>
      <c r="C81" s="11"/>
      <c r="D81" s="5"/>
      <c r="E81" s="12"/>
      <c r="F81" s="5"/>
      <c r="G81" s="12"/>
      <c r="H81" s="12"/>
      <c r="I81" s="12"/>
      <c r="J81" s="12"/>
    </row>
    <row r="82" spans="1:10" x14ac:dyDescent="0.55000000000000004">
      <c r="A82" t="s">
        <v>13</v>
      </c>
      <c r="B82" s="5" t="s">
        <v>5</v>
      </c>
      <c r="C82" s="8">
        <v>2.2000000000000002</v>
      </c>
      <c r="D82" s="9">
        <f>(C82/G75)</f>
        <v>0.61111111111111116</v>
      </c>
      <c r="E82" s="8">
        <f>C82</f>
        <v>2.2000000000000002</v>
      </c>
      <c r="F82" s="9">
        <f>(E82/G75)</f>
        <v>0.61111111111111116</v>
      </c>
    </row>
    <row r="83" spans="1:10" x14ac:dyDescent="0.55000000000000004">
      <c r="A83" t="s">
        <v>6</v>
      </c>
      <c r="B83" s="5" t="s">
        <v>7</v>
      </c>
      <c r="C83" s="8">
        <v>0.3</v>
      </c>
      <c r="D83" s="9">
        <f>(C83/G75)</f>
        <v>8.3333333333333329E-2</v>
      </c>
      <c r="E83" s="8">
        <f>C83</f>
        <v>0.3</v>
      </c>
      <c r="F83" s="9">
        <f>(E83/G75)</f>
        <v>8.3333333333333329E-2</v>
      </c>
    </row>
    <row r="84" spans="1:10" x14ac:dyDescent="0.55000000000000004">
      <c r="A84" t="s">
        <v>22</v>
      </c>
      <c r="B84" s="5" t="s">
        <v>8</v>
      </c>
      <c r="C84" s="8">
        <v>1.1000000000000001</v>
      </c>
      <c r="D84" s="9">
        <f>(C84/G75)</f>
        <v>0.30555555555555558</v>
      </c>
      <c r="E84" s="8">
        <f>C84</f>
        <v>1.1000000000000001</v>
      </c>
      <c r="F84" s="9">
        <f>(E84/G75)</f>
        <v>0.30555555555555558</v>
      </c>
      <c r="H84" s="3">
        <f>SUM(C81:C84)</f>
        <v>3.6</v>
      </c>
      <c r="J84" s="3">
        <f>SUM(E81:E84)</f>
        <v>3.6</v>
      </c>
    </row>
    <row r="85" spans="1:10" x14ac:dyDescent="0.55000000000000004">
      <c r="C85" s="5"/>
      <c r="D85" s="5"/>
      <c r="E85" s="5"/>
      <c r="F85" s="5"/>
    </row>
  </sheetData>
  <printOptions gridLines="1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28E8F-D1F2-4B5A-8A26-C8B7CBD61279}">
  <dimension ref="A1:B72"/>
  <sheetViews>
    <sheetView workbookViewId="0">
      <selection activeCell="J57" sqref="J57"/>
    </sheetView>
  </sheetViews>
  <sheetFormatPr defaultColWidth="8.89453125" defaultRowHeight="15.6" x14ac:dyDescent="0.6"/>
  <cols>
    <col min="1" max="16384" width="8.89453125" style="20"/>
  </cols>
  <sheetData>
    <row r="1" spans="1:2" x14ac:dyDescent="0.6">
      <c r="A1" s="14" t="s">
        <v>45</v>
      </c>
    </row>
    <row r="2" spans="1:2" x14ac:dyDescent="0.6">
      <c r="A2" s="14"/>
    </row>
    <row r="3" spans="1:2" x14ac:dyDescent="0.6">
      <c r="A3" s="21" t="s">
        <v>46</v>
      </c>
    </row>
    <row r="4" spans="1:2" x14ac:dyDescent="0.6">
      <c r="A4" s="21" t="s">
        <v>47</v>
      </c>
    </row>
    <row r="5" spans="1:2" x14ac:dyDescent="0.6">
      <c r="A5" s="21" t="s">
        <v>48</v>
      </c>
    </row>
    <row r="6" spans="1:2" x14ac:dyDescent="0.6">
      <c r="A6" s="21"/>
    </row>
    <row r="7" spans="1:2" x14ac:dyDescent="0.6">
      <c r="A7" s="18" t="s">
        <v>58</v>
      </c>
    </row>
    <row r="8" spans="1:2" x14ac:dyDescent="0.6">
      <c r="A8" s="15"/>
    </row>
    <row r="9" spans="1:2" x14ac:dyDescent="0.6">
      <c r="A9" s="22" t="s">
        <v>26</v>
      </c>
      <c r="B9" s="23" t="s">
        <v>59</v>
      </c>
    </row>
    <row r="10" spans="1:2" x14ac:dyDescent="0.6">
      <c r="A10" s="24"/>
      <c r="B10" s="25"/>
    </row>
    <row r="11" spans="1:2" x14ac:dyDescent="0.6">
      <c r="A11" s="24" t="s">
        <v>27</v>
      </c>
      <c r="B11" s="19" t="s">
        <v>28</v>
      </c>
    </row>
    <row r="12" spans="1:2" x14ac:dyDescent="0.6">
      <c r="A12" s="24"/>
      <c r="B12" s="24"/>
    </row>
    <row r="13" spans="1:2" x14ac:dyDescent="0.6">
      <c r="A13" s="24" t="s">
        <v>29</v>
      </c>
      <c r="B13" s="19" t="s">
        <v>30</v>
      </c>
    </row>
    <row r="14" spans="1:2" x14ac:dyDescent="0.6">
      <c r="A14" s="24"/>
      <c r="B14" s="24"/>
    </row>
    <row r="15" spans="1:2" x14ac:dyDescent="0.6">
      <c r="A15" s="24" t="s">
        <v>31</v>
      </c>
      <c r="B15" s="19" t="s">
        <v>32</v>
      </c>
    </row>
    <row r="16" spans="1:2" x14ac:dyDescent="0.6">
      <c r="A16" s="24"/>
    </row>
    <row r="17" spans="1:2" x14ac:dyDescent="0.6">
      <c r="A17" s="24"/>
    </row>
    <row r="18" spans="1:2" x14ac:dyDescent="0.6">
      <c r="A18" s="18" t="s">
        <v>73</v>
      </c>
    </row>
    <row r="19" spans="1:2" x14ac:dyDescent="0.6">
      <c r="A19" s="16"/>
    </row>
    <row r="20" spans="1:2" x14ac:dyDescent="0.6">
      <c r="A20" s="22" t="s">
        <v>33</v>
      </c>
      <c r="B20" s="19" t="s">
        <v>34</v>
      </c>
    </row>
    <row r="21" spans="1:2" x14ac:dyDescent="0.6">
      <c r="A21" s="17"/>
    </row>
    <row r="22" spans="1:2" x14ac:dyDescent="0.6">
      <c r="A22" s="22" t="s">
        <v>35</v>
      </c>
      <c r="B22" s="19" t="s">
        <v>60</v>
      </c>
    </row>
    <row r="23" spans="1:2" x14ac:dyDescent="0.6">
      <c r="A23" s="17"/>
    </row>
    <row r="24" spans="1:2" x14ac:dyDescent="0.6">
      <c r="A24" s="22" t="s">
        <v>36</v>
      </c>
      <c r="B24" s="19" t="s">
        <v>37</v>
      </c>
    </row>
    <row r="25" spans="1:2" x14ac:dyDescent="0.6">
      <c r="A25" s="17"/>
    </row>
    <row r="26" spans="1:2" x14ac:dyDescent="0.6">
      <c r="A26" s="22" t="s">
        <v>38</v>
      </c>
      <c r="B26" s="19" t="s">
        <v>39</v>
      </c>
    </row>
    <row r="27" spans="1:2" x14ac:dyDescent="0.6">
      <c r="A27" s="17"/>
    </row>
    <row r="28" spans="1:2" x14ac:dyDescent="0.6">
      <c r="A28" s="17"/>
    </row>
    <row r="29" spans="1:2" x14ac:dyDescent="0.6">
      <c r="A29" s="18" t="s">
        <v>61</v>
      </c>
    </row>
    <row r="30" spans="1:2" x14ac:dyDescent="0.6">
      <c r="A30" s="17"/>
    </row>
    <row r="31" spans="1:2" x14ac:dyDescent="0.6">
      <c r="A31" s="22" t="s">
        <v>40</v>
      </c>
      <c r="B31" s="19" t="s">
        <v>62</v>
      </c>
    </row>
    <row r="32" spans="1:2" x14ac:dyDescent="0.6">
      <c r="A32" s="17"/>
    </row>
    <row r="33" spans="1:2" x14ac:dyDescent="0.6">
      <c r="A33" s="22" t="s">
        <v>41</v>
      </c>
      <c r="B33" s="23" t="s">
        <v>63</v>
      </c>
    </row>
    <row r="34" spans="1:2" x14ac:dyDescent="0.6">
      <c r="A34" s="22"/>
    </row>
    <row r="35" spans="1:2" x14ac:dyDescent="0.6">
      <c r="A35" s="22" t="s">
        <v>42</v>
      </c>
      <c r="B35" s="19" t="s">
        <v>43</v>
      </c>
    </row>
    <row r="36" spans="1:2" x14ac:dyDescent="0.6">
      <c r="A36" s="22"/>
    </row>
    <row r="37" spans="1:2" x14ac:dyDescent="0.6">
      <c r="A37" s="22" t="s">
        <v>44</v>
      </c>
      <c r="B37" s="19" t="s">
        <v>49</v>
      </c>
    </row>
    <row r="38" spans="1:2" x14ac:dyDescent="0.6">
      <c r="A38" s="21"/>
    </row>
    <row r="39" spans="1:2" x14ac:dyDescent="0.6">
      <c r="A39" s="21"/>
    </row>
    <row r="40" spans="1:2" x14ac:dyDescent="0.6">
      <c r="A40" s="18" t="s">
        <v>50</v>
      </c>
    </row>
    <row r="41" spans="1:2" x14ac:dyDescent="0.6">
      <c r="A41" s="19"/>
      <c r="B41" s="26"/>
    </row>
    <row r="42" spans="1:2" x14ac:dyDescent="0.6">
      <c r="A42" s="22" t="s">
        <v>74</v>
      </c>
      <c r="B42" s="20" t="s">
        <v>51</v>
      </c>
    </row>
    <row r="43" spans="1:2" x14ac:dyDescent="0.6">
      <c r="A43" s="22"/>
      <c r="B43" s="17"/>
    </row>
    <row r="44" spans="1:2" x14ac:dyDescent="0.6">
      <c r="A44" s="22" t="s">
        <v>75</v>
      </c>
      <c r="B44" s="20" t="s">
        <v>52</v>
      </c>
    </row>
    <row r="45" spans="1:2" x14ac:dyDescent="0.6">
      <c r="A45" s="22"/>
      <c r="B45" s="21"/>
    </row>
    <row r="46" spans="1:2" x14ac:dyDescent="0.6">
      <c r="A46" s="22" t="s">
        <v>76</v>
      </c>
      <c r="B46" s="20" t="s">
        <v>53</v>
      </c>
    </row>
    <row r="47" spans="1:2" x14ac:dyDescent="0.6">
      <c r="A47" s="22"/>
      <c r="B47" s="17"/>
    </row>
    <row r="48" spans="1:2" x14ac:dyDescent="0.6">
      <c r="A48" s="22" t="s">
        <v>77</v>
      </c>
      <c r="B48" s="20" t="s">
        <v>54</v>
      </c>
    </row>
    <row r="49" spans="1:2" x14ac:dyDescent="0.6">
      <c r="B49" s="17"/>
    </row>
    <row r="50" spans="1:2" x14ac:dyDescent="0.6">
      <c r="B50" s="17"/>
    </row>
    <row r="51" spans="1:2" x14ac:dyDescent="0.6">
      <c r="A51" s="18" t="s">
        <v>64</v>
      </c>
    </row>
    <row r="52" spans="1:2" x14ac:dyDescent="0.6">
      <c r="A52" s="18" t="s">
        <v>82</v>
      </c>
    </row>
    <row r="53" spans="1:2" x14ac:dyDescent="0.6">
      <c r="A53" s="21"/>
    </row>
    <row r="54" spans="1:2" x14ac:dyDescent="0.6">
      <c r="A54" s="21" t="s">
        <v>83</v>
      </c>
    </row>
    <row r="56" spans="1:2" x14ac:dyDescent="0.6">
      <c r="A56" s="20" t="s">
        <v>71</v>
      </c>
    </row>
    <row r="58" spans="1:2" x14ac:dyDescent="0.6">
      <c r="B58" s="19" t="s">
        <v>55</v>
      </c>
    </row>
    <row r="59" spans="1:2" x14ac:dyDescent="0.6">
      <c r="B59" s="20" t="s">
        <v>70</v>
      </c>
    </row>
    <row r="60" spans="1:2" x14ac:dyDescent="0.6">
      <c r="B60" s="20" t="s">
        <v>56</v>
      </c>
    </row>
    <row r="61" spans="1:2" x14ac:dyDescent="0.6">
      <c r="A61" s="18"/>
    </row>
    <row r="62" spans="1:2" x14ac:dyDescent="0.6">
      <c r="A62" s="22" t="s">
        <v>78</v>
      </c>
      <c r="B62" s="20" t="s">
        <v>65</v>
      </c>
    </row>
    <row r="63" spans="1:2" x14ac:dyDescent="0.6">
      <c r="A63" s="22"/>
    </row>
    <row r="64" spans="1:2" x14ac:dyDescent="0.6">
      <c r="A64" s="22" t="s">
        <v>79</v>
      </c>
      <c r="B64" s="20" t="s">
        <v>57</v>
      </c>
    </row>
    <row r="65" spans="1:2" x14ac:dyDescent="0.6">
      <c r="A65" s="22"/>
    </row>
    <row r="66" spans="1:2" x14ac:dyDescent="0.6">
      <c r="A66" s="22" t="s">
        <v>80</v>
      </c>
      <c r="B66" s="20" t="s">
        <v>66</v>
      </c>
    </row>
    <row r="67" spans="1:2" x14ac:dyDescent="0.6">
      <c r="A67" s="22"/>
      <c r="B67" s="20" t="s">
        <v>67</v>
      </c>
    </row>
    <row r="68" spans="1:2" x14ac:dyDescent="0.6">
      <c r="A68" s="22"/>
    </row>
    <row r="69" spans="1:2" x14ac:dyDescent="0.6">
      <c r="A69" s="22" t="s">
        <v>81</v>
      </c>
      <c r="B69" s="20" t="s">
        <v>68</v>
      </c>
    </row>
    <row r="70" spans="1:2" x14ac:dyDescent="0.6">
      <c r="B70" s="20" t="s">
        <v>69</v>
      </c>
    </row>
    <row r="72" spans="1:2" x14ac:dyDescent="0.6">
      <c r="B72" s="27" t="s">
        <v>72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Analysis</vt:lpstr>
      <vt:lpstr>Criteria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 Andrew</dc:creator>
  <cp:lastModifiedBy>Matthew Court</cp:lastModifiedBy>
  <cp:lastPrinted>2024-03-15T19:00:19Z</cp:lastPrinted>
  <dcterms:created xsi:type="dcterms:W3CDTF">2023-09-30T12:08:50Z</dcterms:created>
  <dcterms:modified xsi:type="dcterms:W3CDTF">2024-11-06T17:05:40Z</dcterms:modified>
</cp:coreProperties>
</file>